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161" i="2"/>
  <c r="H166"/>
  <c r="H36"/>
  <c r="H136"/>
  <c r="H131"/>
  <c r="H126"/>
  <c r="H86"/>
  <c r="H81"/>
  <c r="H7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1" authorId="0">
      <text>
        <r>
          <rPr>
            <sz val="9"/>
            <color indexed="81"/>
            <rFont val="Tahoma"/>
            <charset val="1"/>
          </rPr>
          <t xml:space="preserve">в соот с расп СМРК от 05.10.2022 № 1520-р мун бюджет - 2,73650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6619,786 было
19825,770 едши
3465,46 ецкид (было 11551,53335, оставляем на 2022 - 3465,46; на 2023 - 8086073,35)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<sst xmlns="http://schemas.openxmlformats.org/spreadsheetml/2006/main" count="367" uniqueCount="160">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</sst>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57" activePane="bottomRight" state="frozen"/>
      <selection pane="topRight" activeCell="E1" sqref="E1"/>
      <selection pane="bottomLeft" activeCell="A13" sqref="A13"/>
      <selection pane="bottomRight" activeCell="L161" sqref="L161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114" t="s">
        <v>159</v>
      </c>
      <c r="H1" s="114"/>
      <c r="I1" s="114"/>
      <c r="J1" s="114"/>
    </row>
    <row r="2" spans="1:52" ht="16.350000000000001" customHeight="1">
      <c r="A2" s="20"/>
      <c r="B2" s="20"/>
      <c r="C2" s="20"/>
      <c r="D2" s="20"/>
      <c r="E2" s="20"/>
      <c r="F2" s="21"/>
      <c r="G2" s="114"/>
      <c r="H2" s="114"/>
      <c r="I2" s="114"/>
      <c r="J2" s="114"/>
    </row>
    <row r="3" spans="1:52" ht="14.25" customHeight="1">
      <c r="A3" s="20"/>
      <c r="B3" s="20"/>
      <c r="C3" s="20"/>
      <c r="D3" s="20"/>
      <c r="E3" s="20"/>
      <c r="F3" s="21"/>
      <c r="G3" s="114"/>
      <c r="H3" s="114"/>
      <c r="I3" s="114"/>
      <c r="J3" s="114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115" t="s">
        <v>78</v>
      </c>
      <c r="B5" s="115"/>
      <c r="C5" s="115"/>
      <c r="D5" s="115"/>
      <c r="E5" s="115"/>
      <c r="F5" s="115"/>
      <c r="G5" s="115"/>
      <c r="H5" s="115"/>
      <c r="I5" s="115"/>
      <c r="J5" s="115"/>
    </row>
    <row r="6" spans="1:52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52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52" ht="14.25" customHeight="1">
      <c r="A8" s="116" t="s">
        <v>48</v>
      </c>
      <c r="B8" s="116" t="s">
        <v>49</v>
      </c>
      <c r="C8" s="116" t="s">
        <v>50</v>
      </c>
      <c r="D8" s="116" t="s">
        <v>51</v>
      </c>
      <c r="E8" s="116" t="s">
        <v>52</v>
      </c>
      <c r="F8" s="116" t="s">
        <v>53</v>
      </c>
      <c r="G8" s="116" t="s">
        <v>77</v>
      </c>
      <c r="H8" s="117"/>
      <c r="I8" s="117"/>
      <c r="J8" s="117"/>
    </row>
    <row r="9" spans="1:52" ht="0.75" customHeight="1">
      <c r="A9" s="118"/>
      <c r="B9" s="118"/>
      <c r="C9" s="118"/>
      <c r="D9" s="118"/>
      <c r="E9" s="118"/>
      <c r="F9" s="118"/>
      <c r="G9" s="24"/>
      <c r="H9" s="25"/>
      <c r="I9" s="25"/>
      <c r="J9" s="25"/>
    </row>
    <row r="10" spans="1:52" s="20" customFormat="1" ht="14.25" customHeight="1">
      <c r="A10" s="118"/>
      <c r="B10" s="118"/>
      <c r="C10" s="118"/>
      <c r="D10" s="118"/>
      <c r="E10" s="118"/>
      <c r="F10" s="118"/>
      <c r="G10" s="116" t="s">
        <v>54</v>
      </c>
      <c r="H10" s="116" t="s">
        <v>71</v>
      </c>
      <c r="I10" s="116" t="s">
        <v>74</v>
      </c>
      <c r="J10" s="116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19"/>
      <c r="B11" s="119"/>
      <c r="C11" s="119"/>
      <c r="D11" s="119"/>
      <c r="E11" s="119"/>
      <c r="F11" s="119"/>
      <c r="G11" s="118"/>
      <c r="H11" s="118"/>
      <c r="I11" s="118"/>
      <c r="J11" s="118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91" t="s">
        <v>55</v>
      </c>
      <c r="B13" s="107" t="s">
        <v>80</v>
      </c>
      <c r="C13" s="91" t="s">
        <v>121</v>
      </c>
      <c r="D13" s="107" t="s">
        <v>109</v>
      </c>
      <c r="E13" s="14" t="s">
        <v>47</v>
      </c>
      <c r="F13" s="15">
        <f t="shared" ref="F13:F32" si="0">G13+H13+I13+J13</f>
        <v>346203.90610000002</v>
      </c>
      <c r="G13" s="16">
        <f>G18+G23+G28+G33+G38+G43+G48</f>
        <v>83229.998100000012</v>
      </c>
      <c r="H13" s="16">
        <f t="shared" ref="H13:J13" si="1">H18+H23+H28+H33+H38+H43+H48</f>
        <v>88262.041999999987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92"/>
      <c r="B14" s="77"/>
      <c r="C14" s="92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92"/>
      <c r="B15" s="77"/>
      <c r="C15" s="92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92"/>
      <c r="B16" s="77"/>
      <c r="C16" s="92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93"/>
      <c r="B17" s="78"/>
      <c r="C17" s="93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107" t="s">
        <v>60</v>
      </c>
      <c r="B18" s="79" t="s">
        <v>133</v>
      </c>
      <c r="C18" s="91" t="s">
        <v>95</v>
      </c>
      <c r="D18" s="107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80"/>
      <c r="C19" s="92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80"/>
      <c r="C20" s="92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80"/>
      <c r="C21" s="92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81"/>
      <c r="C22" s="93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107" t="s">
        <v>61</v>
      </c>
      <c r="B23" s="79" t="s">
        <v>145</v>
      </c>
      <c r="C23" s="91" t="s">
        <v>95</v>
      </c>
      <c r="D23" s="107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80"/>
      <c r="C24" s="92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80"/>
      <c r="C25" s="92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80"/>
      <c r="C26" s="92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81"/>
      <c r="C27" s="93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107" t="s">
        <v>62</v>
      </c>
      <c r="B28" s="79" t="s">
        <v>144</v>
      </c>
      <c r="C28" s="91" t="s">
        <v>122</v>
      </c>
      <c r="D28" s="107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80"/>
      <c r="C29" s="92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80"/>
      <c r="C30" s="92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80"/>
      <c r="C31" s="92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81"/>
      <c r="C32" s="93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107" t="s">
        <v>63</v>
      </c>
      <c r="B33" s="79" t="s">
        <v>134</v>
      </c>
      <c r="C33" s="91" t="s">
        <v>122</v>
      </c>
      <c r="D33" s="107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80"/>
      <c r="C34" s="92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80"/>
      <c r="C35" s="92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80"/>
      <c r="C36" s="92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81"/>
      <c r="C37" s="93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107" t="s">
        <v>75</v>
      </c>
      <c r="B38" s="79" t="s">
        <v>135</v>
      </c>
      <c r="C38" s="91" t="s">
        <v>123</v>
      </c>
      <c r="D38" s="107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80"/>
      <c r="C39" s="92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80"/>
      <c r="C40" s="92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80"/>
      <c r="C41" s="92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81"/>
      <c r="C42" s="93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107" t="s">
        <v>108</v>
      </c>
      <c r="B43" s="79" t="s">
        <v>136</v>
      </c>
      <c r="C43" s="91" t="s">
        <v>124</v>
      </c>
      <c r="D43" s="107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80"/>
      <c r="C44" s="92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80"/>
      <c r="C45" s="92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80"/>
      <c r="C46" s="92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81"/>
      <c r="C47" s="93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107" t="s">
        <v>118</v>
      </c>
      <c r="B48" s="79" t="s">
        <v>96</v>
      </c>
      <c r="C48" s="91" t="s">
        <v>124</v>
      </c>
      <c r="D48" s="107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80"/>
      <c r="C49" s="92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80"/>
      <c r="C50" s="92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80"/>
      <c r="C51" s="92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81"/>
      <c r="C52" s="93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107" t="s">
        <v>64</v>
      </c>
      <c r="B53" s="107" t="s">
        <v>81</v>
      </c>
      <c r="C53" s="91" t="s">
        <v>124</v>
      </c>
      <c r="D53" s="85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92"/>
      <c r="D54" s="86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92"/>
      <c r="D55" s="86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92"/>
      <c r="D56" s="86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93"/>
      <c r="D57" s="87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107" t="s">
        <v>22</v>
      </c>
      <c r="B58" s="79" t="s">
        <v>128</v>
      </c>
      <c r="C58" s="91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80"/>
      <c r="C59" s="92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80"/>
      <c r="C60" s="92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80"/>
      <c r="C61" s="92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81"/>
      <c r="C62" s="93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107" t="s">
        <v>65</v>
      </c>
      <c r="B63" s="107" t="s">
        <v>82</v>
      </c>
      <c r="C63" s="91" t="s">
        <v>121</v>
      </c>
      <c r="D63" s="107" t="s">
        <v>106</v>
      </c>
      <c r="E63" s="43" t="s">
        <v>47</v>
      </c>
      <c r="F63" s="15">
        <f t="shared" si="12"/>
        <v>99677.472999999998</v>
      </c>
      <c r="G63" s="16">
        <f>G68+G73+G78+G83</f>
        <v>22838.251</v>
      </c>
      <c r="H63" s="16">
        <f t="shared" ref="H63:J63" si="24">H68+H73+H78+H83</f>
        <v>24777.937999999998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92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92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92"/>
      <c r="D66" s="77"/>
      <c r="E66" s="43" t="s">
        <v>58</v>
      </c>
      <c r="F66" s="15">
        <f t="shared" si="26"/>
        <v>99677.472999999998</v>
      </c>
      <c r="G66" s="16">
        <f>G71+G76+G81+G86</f>
        <v>22838.251</v>
      </c>
      <c r="H66" s="16">
        <f t="shared" ref="H66:J66" si="27">H71+H76+H81+H86</f>
        <v>24777.937999999998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93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107" t="s">
        <v>66</v>
      </c>
      <c r="B68" s="79" t="s">
        <v>137</v>
      </c>
      <c r="C68" s="91" t="s">
        <v>95</v>
      </c>
      <c r="D68" s="8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80"/>
      <c r="C69" s="92"/>
      <c r="D69" s="8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80"/>
      <c r="C70" s="92"/>
      <c r="D70" s="8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80"/>
      <c r="C71" s="92"/>
      <c r="D71" s="8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81"/>
      <c r="C72" s="93"/>
      <c r="D72" s="8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107" t="s">
        <v>2</v>
      </c>
      <c r="B73" s="79" t="s">
        <v>138</v>
      </c>
      <c r="C73" s="91" t="s">
        <v>121</v>
      </c>
      <c r="D73" s="82" t="s">
        <v>89</v>
      </c>
      <c r="E73" s="43" t="s">
        <v>47</v>
      </c>
      <c r="F73" s="15">
        <f t="shared" si="26"/>
        <v>54762.280000000006</v>
      </c>
      <c r="G73" s="16">
        <f>G74+G75+G76+G77</f>
        <v>12486.252</v>
      </c>
      <c r="H73" s="16">
        <f t="shared" ref="H73:J73" si="29">H74+H75+H76+H77</f>
        <v>13337.621999999999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80"/>
      <c r="C74" s="92"/>
      <c r="D74" s="8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80"/>
      <c r="C75" s="92"/>
      <c r="D75" s="8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80"/>
      <c r="C76" s="92"/>
      <c r="D76" s="83"/>
      <c r="E76" s="43" t="s">
        <v>58</v>
      </c>
      <c r="F76" s="15">
        <f t="shared" si="26"/>
        <v>54762.280000000006</v>
      </c>
      <c r="G76" s="19">
        <v>12486.252</v>
      </c>
      <c r="H76" s="74">
        <f>13200.514+137.108</f>
        <v>13337.621999999999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81"/>
      <c r="C77" s="93"/>
      <c r="D77" s="8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107" t="s">
        <v>67</v>
      </c>
      <c r="B78" s="79" t="s">
        <v>139</v>
      </c>
      <c r="C78" s="91" t="s">
        <v>121</v>
      </c>
      <c r="D78" s="8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80"/>
      <c r="C79" s="92"/>
      <c r="D79" s="8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80"/>
      <c r="C80" s="92"/>
      <c r="D80" s="8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80"/>
      <c r="C81" s="92"/>
      <c r="D81" s="8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81"/>
      <c r="C82" s="93"/>
      <c r="D82" s="8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107" t="s">
        <v>100</v>
      </c>
      <c r="B83" s="79" t="s">
        <v>140</v>
      </c>
      <c r="C83" s="91" t="s">
        <v>121</v>
      </c>
      <c r="D83" s="82" t="s">
        <v>91</v>
      </c>
      <c r="E83" s="43" t="s">
        <v>47</v>
      </c>
      <c r="F83" s="15">
        <f t="shared" si="26"/>
        <v>22741.646999999997</v>
      </c>
      <c r="G83" s="16">
        <f t="shared" ref="G83:J83" si="31">G84+G85+G86+G87</f>
        <v>5129.0140000000001</v>
      </c>
      <c r="H83" s="16">
        <f t="shared" si="31"/>
        <v>5712.3509999999997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80"/>
      <c r="C84" s="92"/>
      <c r="D84" s="8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80"/>
      <c r="C85" s="92"/>
      <c r="D85" s="8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80"/>
      <c r="C86" s="92"/>
      <c r="D86" s="83"/>
      <c r="E86" s="43" t="s">
        <v>58</v>
      </c>
      <c r="F86" s="15">
        <f>G86+H86+I86+J86</f>
        <v>22741.646999999997</v>
      </c>
      <c r="G86" s="19">
        <v>5129.0140000000001</v>
      </c>
      <c r="H86" s="74">
        <f>5483.835+228.516</f>
        <v>5712.3509999999997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81"/>
      <c r="C87" s="93"/>
      <c r="D87" s="8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76" t="s">
        <v>146</v>
      </c>
      <c r="B88" s="79" t="s">
        <v>147</v>
      </c>
      <c r="C88" s="91">
        <v>2022</v>
      </c>
      <c r="D88" s="8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80"/>
      <c r="C89" s="92"/>
      <c r="D89" s="8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80"/>
      <c r="C90" s="92"/>
      <c r="D90" s="8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80"/>
      <c r="C91" s="92"/>
      <c r="D91" s="8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81"/>
      <c r="C92" s="93"/>
      <c r="D92" s="8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5" t="s">
        <v>68</v>
      </c>
      <c r="B93" s="85" t="s">
        <v>84</v>
      </c>
      <c r="C93" s="91" t="s">
        <v>121</v>
      </c>
      <c r="D93" s="85" t="s">
        <v>112</v>
      </c>
      <c r="E93" s="68" t="s">
        <v>47</v>
      </c>
      <c r="F93" s="15">
        <f t="shared" si="26"/>
        <v>241281.08283</v>
      </c>
      <c r="G93" s="16">
        <f>G98+G103+G108+G113+G118+G123+G128+G133+G138</f>
        <v>56915.833559999999</v>
      </c>
      <c r="H93" s="16">
        <f t="shared" ref="H93:J93" si="34">H98+H103+H108+H113+H118+H123+H128+H133+H138</f>
        <v>61864.868269999999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6"/>
      <c r="B94" s="86"/>
      <c r="C94" s="92"/>
      <c r="D94" s="86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6"/>
      <c r="B95" s="86"/>
      <c r="C95" s="92"/>
      <c r="D95" s="86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6"/>
      <c r="B96" s="86"/>
      <c r="C96" s="92"/>
      <c r="D96" s="86"/>
      <c r="E96" s="68" t="s">
        <v>58</v>
      </c>
      <c r="F96" s="15">
        <f t="shared" si="26"/>
        <v>240573.39199999999</v>
      </c>
      <c r="G96" s="16">
        <f>G101+G106+G111+G116+G121+G126+G131+G136+G141</f>
        <v>56561.141999999993</v>
      </c>
      <c r="H96" s="16">
        <f>H101+H106+H111+H116+H121+H126+H131+H136+H141</f>
        <v>61511.868999999999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7"/>
      <c r="B97" s="87"/>
      <c r="C97" s="93"/>
      <c r="D97" s="87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5" t="s">
        <v>69</v>
      </c>
      <c r="B98" s="120" t="s">
        <v>113</v>
      </c>
      <c r="C98" s="91" t="s">
        <v>121</v>
      </c>
      <c r="D98" s="94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6"/>
      <c r="B99" s="121"/>
      <c r="C99" s="92"/>
      <c r="D99" s="95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6"/>
      <c r="B100" s="121"/>
      <c r="C100" s="92"/>
      <c r="D100" s="95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6"/>
      <c r="B101" s="121"/>
      <c r="C101" s="92"/>
      <c r="D101" s="95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7"/>
      <c r="B102" s="122"/>
      <c r="C102" s="93"/>
      <c r="D102" s="96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5" t="s">
        <v>70</v>
      </c>
      <c r="B103" s="88" t="s">
        <v>105</v>
      </c>
      <c r="C103" s="91" t="s">
        <v>121</v>
      </c>
      <c r="D103" s="94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6"/>
      <c r="B104" s="89"/>
      <c r="C104" s="92"/>
      <c r="D104" s="95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6"/>
      <c r="B105" s="89"/>
      <c r="C105" s="92"/>
      <c r="D105" s="95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6"/>
      <c r="B106" s="89"/>
      <c r="C106" s="92"/>
      <c r="D106" s="95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7"/>
      <c r="B107" s="90"/>
      <c r="C107" s="93"/>
      <c r="D107" s="96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5" t="s">
        <v>76</v>
      </c>
      <c r="B108" s="88" t="s">
        <v>117</v>
      </c>
      <c r="C108" s="91">
        <v>2021</v>
      </c>
      <c r="D108" s="94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6"/>
      <c r="B109" s="89"/>
      <c r="C109" s="92"/>
      <c r="D109" s="95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6"/>
      <c r="B110" s="89"/>
      <c r="C110" s="92"/>
      <c r="D110" s="95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6"/>
      <c r="B111" s="89"/>
      <c r="C111" s="92"/>
      <c r="D111" s="95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7"/>
      <c r="B112" s="90"/>
      <c r="C112" s="93"/>
      <c r="D112" s="96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5" t="s">
        <v>104</v>
      </c>
      <c r="B113" s="88" t="s">
        <v>114</v>
      </c>
      <c r="C113" s="91">
        <v>2021</v>
      </c>
      <c r="D113" s="94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6"/>
      <c r="B114" s="89"/>
      <c r="C114" s="92"/>
      <c r="D114" s="95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6"/>
      <c r="B115" s="89"/>
      <c r="C115" s="92"/>
      <c r="D115" s="95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6"/>
      <c r="B116" s="89"/>
      <c r="C116" s="92"/>
      <c r="D116" s="95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7"/>
      <c r="B117" s="90"/>
      <c r="C117" s="93"/>
      <c r="D117" s="96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5" t="s">
        <v>101</v>
      </c>
      <c r="B118" s="88" t="s">
        <v>119</v>
      </c>
      <c r="C118" s="91">
        <v>2021</v>
      </c>
      <c r="D118" s="94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6"/>
      <c r="B119" s="89"/>
      <c r="C119" s="92"/>
      <c r="D119" s="95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6"/>
      <c r="B120" s="89"/>
      <c r="C120" s="92"/>
      <c r="D120" s="95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6"/>
      <c r="B121" s="89"/>
      <c r="C121" s="92"/>
      <c r="D121" s="95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87"/>
      <c r="B122" s="90"/>
      <c r="C122" s="93"/>
      <c r="D122" s="96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5" t="s">
        <v>102</v>
      </c>
      <c r="B123" s="111" t="s">
        <v>141</v>
      </c>
      <c r="C123" s="91" t="s">
        <v>121</v>
      </c>
      <c r="D123" s="94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6"/>
      <c r="B124" s="112"/>
      <c r="C124" s="92"/>
      <c r="D124" s="95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6"/>
      <c r="B125" s="112"/>
      <c r="C125" s="92"/>
      <c r="D125" s="95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6"/>
      <c r="B126" s="112"/>
      <c r="C126" s="92"/>
      <c r="D126" s="95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7"/>
      <c r="B127" s="113"/>
      <c r="C127" s="93"/>
      <c r="D127" s="96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5" t="s">
        <v>103</v>
      </c>
      <c r="B128" s="88" t="s">
        <v>85</v>
      </c>
      <c r="C128" s="91" t="s">
        <v>124</v>
      </c>
      <c r="D128" s="94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6"/>
      <c r="B129" s="112"/>
      <c r="C129" s="92"/>
      <c r="D129" s="97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6"/>
      <c r="B130" s="112"/>
      <c r="C130" s="92"/>
      <c r="D130" s="97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6"/>
      <c r="B131" s="112"/>
      <c r="C131" s="92"/>
      <c r="D131" s="97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7"/>
      <c r="B132" s="113"/>
      <c r="C132" s="93"/>
      <c r="D132" s="98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5" t="s">
        <v>120</v>
      </c>
      <c r="B133" s="88" t="s">
        <v>142</v>
      </c>
      <c r="C133" s="91" t="s">
        <v>121</v>
      </c>
      <c r="D133" s="103" t="s">
        <v>93</v>
      </c>
      <c r="E133" s="68" t="s">
        <v>47</v>
      </c>
      <c r="F133" s="15">
        <f t="shared" si="41"/>
        <v>108036.69499999999</v>
      </c>
      <c r="G133" s="16">
        <f t="shared" ref="G133:I133" si="45">G134+G135+G136+G137</f>
        <v>24697.937999999998</v>
      </c>
      <c r="H133" s="16">
        <f t="shared" si="45"/>
        <v>26008.178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6"/>
      <c r="B134" s="112"/>
      <c r="C134" s="92"/>
      <c r="D134" s="10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6"/>
      <c r="B135" s="112"/>
      <c r="C135" s="92"/>
      <c r="D135" s="10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6"/>
      <c r="B136" s="112"/>
      <c r="C136" s="92"/>
      <c r="D136" s="103"/>
      <c r="E136" s="68" t="s">
        <v>58</v>
      </c>
      <c r="F136" s="15">
        <f t="shared" si="47"/>
        <v>108036.69499999999</v>
      </c>
      <c r="G136" s="19">
        <v>24697.937999999998</v>
      </c>
      <c r="H136" s="74">
        <f>26465.209-457.031</f>
        <v>26008.178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7"/>
      <c r="B137" s="113"/>
      <c r="C137" s="93"/>
      <c r="D137" s="10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5" t="s">
        <v>126</v>
      </c>
      <c r="B138" s="88" t="s">
        <v>127</v>
      </c>
      <c r="C138" s="91">
        <v>2022</v>
      </c>
      <c r="D138" s="94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6"/>
      <c r="B139" s="89"/>
      <c r="C139" s="92"/>
      <c r="D139" s="95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6"/>
      <c r="B140" s="89"/>
      <c r="C140" s="92"/>
      <c r="D140" s="95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6"/>
      <c r="B141" s="89"/>
      <c r="C141" s="92"/>
      <c r="D141" s="95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87"/>
      <c r="B142" s="90"/>
      <c r="C142" s="93"/>
      <c r="D142" s="96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5" t="s">
        <v>148</v>
      </c>
      <c r="B143" s="88" t="s">
        <v>149</v>
      </c>
      <c r="C143" s="91">
        <v>2022</v>
      </c>
      <c r="D143" s="94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6"/>
      <c r="B144" s="89"/>
      <c r="C144" s="92"/>
      <c r="D144" s="95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6"/>
      <c r="B145" s="89"/>
      <c r="C145" s="92"/>
      <c r="D145" s="95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6"/>
      <c r="B146" s="89"/>
      <c r="C146" s="92"/>
      <c r="D146" s="95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7"/>
      <c r="B147" s="90"/>
      <c r="C147" s="93"/>
      <c r="D147" s="96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5" t="s">
        <v>79</v>
      </c>
      <c r="B148" s="85" t="s">
        <v>86</v>
      </c>
      <c r="C148" s="91" t="s">
        <v>121</v>
      </c>
      <c r="D148" s="94" t="s">
        <v>116</v>
      </c>
      <c r="E148" s="68" t="s">
        <v>47</v>
      </c>
      <c r="F148" s="15">
        <f t="shared" si="47"/>
        <v>114470.34088999998</v>
      </c>
      <c r="G148" s="16">
        <f>G153+G163+G168+G158+G173+G178</f>
        <v>19417.261200000001</v>
      </c>
      <c r="H148" s="16">
        <f t="shared" ref="H148:J148" si="50">H153+H163+H168+H158+H173+H178</f>
        <v>57758.809259999995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6"/>
      <c r="B149" s="86"/>
      <c r="C149" s="92"/>
      <c r="D149" s="101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6"/>
      <c r="B150" s="86"/>
      <c r="C150" s="92"/>
      <c r="D150" s="101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6"/>
      <c r="B151" s="86"/>
      <c r="C151" s="92"/>
      <c r="D151" s="101"/>
      <c r="E151" s="68" t="s">
        <v>58</v>
      </c>
      <c r="F151" s="15">
        <f t="shared" si="47"/>
        <v>89978.497149999996</v>
      </c>
      <c r="G151" s="16">
        <f t="shared" ref="G151:J151" si="53">G156+G166+G171+G161+G176+G181</f>
        <v>12975.96</v>
      </c>
      <c r="H151" s="16">
        <f t="shared" si="53"/>
        <v>44387.608000000007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7"/>
      <c r="B152" s="87"/>
      <c r="C152" s="93"/>
      <c r="D152" s="102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94" t="s">
        <v>25</v>
      </c>
      <c r="B153" s="88" t="s">
        <v>131</v>
      </c>
      <c r="C153" s="91" t="s">
        <v>130</v>
      </c>
      <c r="D153" s="94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97"/>
      <c r="B154" s="99"/>
      <c r="C154" s="92"/>
      <c r="D154" s="101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97"/>
      <c r="B155" s="99"/>
      <c r="C155" s="92"/>
      <c r="D155" s="101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97"/>
      <c r="B156" s="99"/>
      <c r="C156" s="92"/>
      <c r="D156" s="101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98"/>
      <c r="B157" s="100"/>
      <c r="C157" s="93"/>
      <c r="D157" s="102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94" t="s">
        <v>26</v>
      </c>
      <c r="B158" s="88" t="s">
        <v>152</v>
      </c>
      <c r="C158" s="91" t="s">
        <v>95</v>
      </c>
      <c r="D158" s="94" t="s">
        <v>97</v>
      </c>
      <c r="E158" s="68" t="s">
        <v>47</v>
      </c>
      <c r="F158" s="15">
        <f t="shared" si="47"/>
        <v>20492.981200000002</v>
      </c>
      <c r="G158" s="16">
        <f>G159+G160+G161+G162</f>
        <v>6441.3011999999999</v>
      </c>
      <c r="H158" s="16">
        <f>H159+H160+H161+H162</f>
        <v>14051.68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97"/>
      <c r="B159" s="99"/>
      <c r="C159" s="92"/>
      <c r="D159" s="10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97"/>
      <c r="B160" s="99"/>
      <c r="C160" s="92"/>
      <c r="D160" s="105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97"/>
      <c r="B161" s="99"/>
      <c r="C161" s="92"/>
      <c r="D161" s="105"/>
      <c r="E161" s="68" t="s">
        <v>58</v>
      </c>
      <c r="F161" s="15">
        <f t="shared" si="47"/>
        <v>702.58400000000006</v>
      </c>
      <c r="G161" s="19">
        <v>0</v>
      </c>
      <c r="H161" s="19">
        <f>705.3205-2.7365</f>
        <v>702.58400000000006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17.25" customHeight="1">
      <c r="A162" s="98"/>
      <c r="B162" s="100"/>
      <c r="C162" s="93"/>
      <c r="D162" s="10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94" t="s">
        <v>27</v>
      </c>
      <c r="B163" s="88" t="s">
        <v>158</v>
      </c>
      <c r="C163" s="91" t="s">
        <v>95</v>
      </c>
      <c r="D163" s="94" t="s">
        <v>153</v>
      </c>
      <c r="E163" s="68" t="s">
        <v>47</v>
      </c>
      <c r="F163" s="15">
        <f t="shared" si="47"/>
        <v>40158.97135</v>
      </c>
      <c r="G163" s="16">
        <f t="shared" ref="G163:I163" si="57">G164+G165+G166+G167</f>
        <v>1163.067</v>
      </c>
      <c r="H163" s="16">
        <f t="shared" si="57"/>
        <v>30909.830999999998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97"/>
      <c r="B164" s="99"/>
      <c r="C164" s="92"/>
      <c r="D164" s="101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97"/>
      <c r="B165" s="99"/>
      <c r="C165" s="92"/>
      <c r="D165" s="101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97"/>
      <c r="B166" s="99"/>
      <c r="C166" s="92"/>
      <c r="D166" s="101"/>
      <c r="E166" s="68" t="s">
        <v>58</v>
      </c>
      <c r="F166" s="15">
        <f t="shared" si="47"/>
        <v>40158.97135</v>
      </c>
      <c r="G166" s="19">
        <v>1163.067</v>
      </c>
      <c r="H166" s="19">
        <f>29911.016+998.815</f>
        <v>30909.830999999998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98"/>
      <c r="B167" s="100"/>
      <c r="C167" s="93"/>
      <c r="D167" s="102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94" t="s">
        <v>28</v>
      </c>
      <c r="B168" s="111" t="s">
        <v>143</v>
      </c>
      <c r="C168" s="91" t="s">
        <v>121</v>
      </c>
      <c r="D168" s="94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97"/>
      <c r="B169" s="99"/>
      <c r="C169" s="92"/>
      <c r="D169" s="10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97"/>
      <c r="B170" s="99"/>
      <c r="C170" s="92"/>
      <c r="D170" s="10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97"/>
      <c r="B171" s="99"/>
      <c r="C171" s="92"/>
      <c r="D171" s="10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98"/>
      <c r="B172" s="100"/>
      <c r="C172" s="93"/>
      <c r="D172" s="10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94" t="s">
        <v>107</v>
      </c>
      <c r="B173" s="111" t="s">
        <v>115</v>
      </c>
      <c r="C173" s="91" t="s">
        <v>121</v>
      </c>
      <c r="D173" s="94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97"/>
      <c r="B174" s="112"/>
      <c r="C174" s="92"/>
      <c r="D174" s="97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97"/>
      <c r="B175" s="112"/>
      <c r="C175" s="92"/>
      <c r="D175" s="97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97"/>
      <c r="B176" s="112"/>
      <c r="C176" s="92"/>
      <c r="D176" s="97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98"/>
      <c r="B177" s="113"/>
      <c r="C177" s="93"/>
      <c r="D177" s="98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94" t="s">
        <v>129</v>
      </c>
      <c r="B178" s="88" t="s">
        <v>132</v>
      </c>
      <c r="C178" s="91">
        <v>2023</v>
      </c>
      <c r="D178" s="94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97"/>
      <c r="B179" s="99"/>
      <c r="C179" s="92"/>
      <c r="D179" s="101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97"/>
      <c r="B180" s="99"/>
      <c r="C180" s="92"/>
      <c r="D180" s="101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97"/>
      <c r="B181" s="99"/>
      <c r="C181" s="92"/>
      <c r="D181" s="101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98"/>
      <c r="B182" s="100"/>
      <c r="C182" s="93"/>
      <c r="D182" s="102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107"/>
      <c r="B183" s="108" t="s">
        <v>73</v>
      </c>
      <c r="C183" s="91" t="s">
        <v>121</v>
      </c>
      <c r="D183" s="103"/>
      <c r="E183" s="14" t="s">
        <v>47</v>
      </c>
      <c r="F183" s="59">
        <f t="shared" ref="F183:G183" si="63">F13+F53+F63+F93+F148+F88+F143</f>
        <v>803366.90781999996</v>
      </c>
      <c r="G183" s="59">
        <f t="shared" si="63"/>
        <v>182601.34386000002</v>
      </c>
      <c r="H183" s="59">
        <f>H13+H53+H63+H93+H148+H88+H143</f>
        <v>233797.76252999998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09"/>
      <c r="C184" s="92"/>
      <c r="D184" s="10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09"/>
      <c r="C185" s="92"/>
      <c r="D185" s="10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09"/>
      <c r="C186" s="92"/>
      <c r="D186" s="103"/>
      <c r="E186" s="14" t="s">
        <v>58</v>
      </c>
      <c r="F186" s="59">
        <f t="shared" ref="F186:G186" si="66">F16+F56+F66+F96+F151+F91+F146</f>
        <v>777666.7361499999</v>
      </c>
      <c r="G186" s="59">
        <f t="shared" si="66"/>
        <v>175682.71400000001</v>
      </c>
      <c r="H186" s="59">
        <f>H16+H56+H66+H96+H151+H91+H146</f>
        <v>219947.56200000001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10"/>
      <c r="C187" s="93"/>
      <c r="D187" s="10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2022-11-30T08:57:58Z</dcterms:modified>
</cp:coreProperties>
</file>